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70" windowWidth="9540" windowHeight="4090"/>
  </bookViews>
  <sheets>
    <sheet name="Bảng PB" sheetId="4" r:id="rId1"/>
  </sheets>
  <calcPr calcId="144525"/>
</workbook>
</file>

<file path=xl/calcChain.xml><?xml version="1.0" encoding="utf-8"?>
<calcChain xmlns="http://schemas.openxmlformats.org/spreadsheetml/2006/main">
  <c r="O12" i="4" l="1"/>
  <c r="N12" i="4"/>
  <c r="M12" i="4"/>
  <c r="K33" i="4"/>
  <c r="K32" i="4"/>
  <c r="K34" i="4" s="1"/>
  <c r="J34" i="4"/>
  <c r="I34" i="4"/>
  <c r="H34" i="4"/>
  <c r="M33" i="4"/>
  <c r="N33" i="4" s="1"/>
  <c r="O33" i="4" s="1"/>
  <c r="M32" i="4"/>
  <c r="N32" i="4" s="1"/>
  <c r="O14" i="4"/>
  <c r="N14" i="4"/>
  <c r="M14" i="4"/>
  <c r="J14" i="4"/>
  <c r="H14" i="4"/>
  <c r="L13" i="4"/>
  <c r="M13" i="4" s="1"/>
  <c r="L12" i="4"/>
  <c r="I14" i="4"/>
  <c r="K14" i="4"/>
  <c r="N34" i="4" l="1"/>
  <c r="O32" i="4"/>
  <c r="O34" i="4" s="1"/>
  <c r="M34" i="4"/>
  <c r="N13" i="4"/>
  <c r="O13" i="4" s="1"/>
</calcChain>
</file>

<file path=xl/sharedStrings.xml><?xml version="1.0" encoding="utf-8"?>
<sst xmlns="http://schemas.openxmlformats.org/spreadsheetml/2006/main" count="94" uniqueCount="47">
  <si>
    <t>Mã CCDC</t>
  </si>
  <si>
    <t>Tên CCDC</t>
  </si>
  <si>
    <t>Đối tượng phân bổ</t>
  </si>
  <si>
    <t>TK chi phí </t>
  </si>
  <si>
    <t>MCN1</t>
  </si>
  <si>
    <t>Máy in</t>
  </si>
  <si>
    <t>Văn phòng</t>
  </si>
  <si>
    <t>MTSS1</t>
  </si>
  <si>
    <t>Mấy tính</t>
  </si>
  <si>
    <t>STT</t>
  </si>
  <si>
    <t>Số lượng</t>
  </si>
  <si>
    <t>Ngày tính phân bổ</t>
  </si>
  <si>
    <t>Giá trị</t>
  </si>
  <si>
    <t>Số phân bổ lũy kế kỳ trước</t>
  </si>
  <si>
    <t>Giá trị còn lại</t>
  </si>
  <si>
    <t>A</t>
  </si>
  <si>
    <t>B</t>
  </si>
  <si>
    <t>C</t>
  </si>
  <si>
    <t>D</t>
  </si>
  <si>
    <t>(1)</t>
  </si>
  <si>
    <t>(2)</t>
  </si>
  <si>
    <t>(4)</t>
  </si>
  <si>
    <t>Tổng cộng</t>
  </si>
  <si>
    <t>Người lập biểu</t>
  </si>
  <si>
    <t>Kế toán trưởng</t>
  </si>
  <si>
    <t>Giám đốc</t>
  </si>
  <si>
    <t>(Ký, họ tên)</t>
  </si>
  <si>
    <t>(Ký, họ tên, đóng dấu)</t>
  </si>
  <si>
    <t>Số tháng phân bổ</t>
  </si>
  <si>
    <t>Số ngày phân bổ</t>
  </si>
  <si>
    <t xml:space="preserve">(3) </t>
  </si>
  <si>
    <t>Công ty TNHH Kế Toán Hà Nội</t>
  </si>
  <si>
    <t>Số ngày phân bổ trong tháng này</t>
  </si>
  <si>
    <t>Số phân bổ trong tháng</t>
  </si>
  <si>
    <t>Số phân bổ lũy kế tháng này</t>
  </si>
  <si>
    <t>Tháng 1 năm 2019</t>
  </si>
  <si>
    <t>Đ/C: Số 4, ngõ 322 Lê Trọng Tấn - Thanh Xuân- Hà Nội</t>
  </si>
  <si>
    <t>(5)</t>
  </si>
  <si>
    <t>(6) = (1)/(3)*5</t>
  </si>
  <si>
    <t>(7) = (4) + (6)</t>
  </si>
  <si>
    <t>(8) = (1) - (7)</t>
  </si>
  <si>
    <t>(9)</t>
  </si>
  <si>
    <t>(10)</t>
  </si>
  <si>
    <t>Hà Nội, ngày 31 tháng 01 năm 2019</t>
  </si>
  <si>
    <t>Tháng 2 năm 2019</t>
  </si>
  <si>
    <t>Hà Nội, ngày 28 tháng 02 năm 2019</t>
  </si>
  <si>
    <t>BẢNG PHÂN BỔ CÔNG CỤ DỤNG CỤ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</si>
</sst>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9" formatCode="_-* #,##0\ _€_-;\-* #,##0\ _€_-;_-* &quot;-&quot;??\ _€_-;_-@_-"/>
    <numFmt numFmtId="171" formatCode="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.VnTime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u/>
      <sz val="15"/>
      <color indexed="12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2" applyNumberFormat="1" applyFont="1"/>
    <xf numFmtId="3" fontId="6" fillId="2" borderId="0" xfId="2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3" fontId="4" fillId="4" borderId="1" xfId="2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3" fontId="4" fillId="4" borderId="1" xfId="2" quotePrefix="1" applyNumberFormat="1" applyFont="1" applyFill="1" applyBorder="1" applyAlignment="1">
      <alignment horizontal="center" vertical="center"/>
    </xf>
    <xf numFmtId="169" fontId="7" fillId="3" borderId="1" xfId="1" applyNumberFormat="1" applyFont="1" applyFill="1" applyBorder="1" applyAlignment="1">
      <alignment horizontal="center" vertical="center" wrapText="1"/>
    </xf>
    <xf numFmtId="171" fontId="7" fillId="3" borderId="1" xfId="1" applyNumberFormat="1" applyFont="1" applyFill="1" applyBorder="1" applyAlignment="1">
      <alignment horizontal="center"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3" fontId="13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2" applyNumberFormat="1" applyFont="1"/>
    <xf numFmtId="3" fontId="8" fillId="0" borderId="0" xfId="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3" fontId="12" fillId="3" borderId="1" xfId="3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vertical="center"/>
    </xf>
    <xf numFmtId="169" fontId="5" fillId="0" borderId="0" xfId="1" applyNumberFormat="1" applyFont="1"/>
    <xf numFmtId="169" fontId="4" fillId="4" borderId="1" xfId="1" applyNumberFormat="1" applyFont="1" applyFill="1" applyBorder="1" applyAlignment="1">
      <alignment horizontal="center" vertical="center" wrapText="1"/>
    </xf>
    <xf numFmtId="169" fontId="4" fillId="4" borderId="1" xfId="1" quotePrefix="1" applyNumberFormat="1" applyFont="1" applyFill="1" applyBorder="1" applyAlignment="1">
      <alignment horizontal="center" vertical="center"/>
    </xf>
    <xf numFmtId="169" fontId="5" fillId="3" borderId="1" xfId="1" applyNumberFormat="1" applyFont="1" applyFill="1" applyBorder="1" applyAlignment="1">
      <alignment vertical="center"/>
    </xf>
    <xf numFmtId="169" fontId="8" fillId="4" borderId="1" xfId="1" applyNumberFormat="1" applyFont="1" applyFill="1" applyBorder="1" applyAlignment="1">
      <alignment vertical="center"/>
    </xf>
    <xf numFmtId="169" fontId="7" fillId="0" borderId="0" xfId="1" applyNumberFormat="1" applyFont="1"/>
    <xf numFmtId="3" fontId="7" fillId="0" borderId="0" xfId="0" applyNumberFormat="1" applyFont="1"/>
  </cellXfs>
  <cellStyles count="4">
    <cellStyle name="Comma" xfId="1" builtinId="3"/>
    <cellStyle name="Comma 10" xfId="2"/>
    <cellStyle name="Comm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R38"/>
  <sheetViews>
    <sheetView showGridLines="0" tabSelected="1" topLeftCell="B16" workbookViewId="0">
      <selection activeCell="L24" sqref="L24"/>
    </sheetView>
  </sheetViews>
  <sheetFormatPr defaultRowHeight="14" x14ac:dyDescent="0.3"/>
  <cols>
    <col min="1" max="3" width="8.7265625" style="5"/>
    <col min="4" max="4" width="9.7265625" style="5" customWidth="1"/>
    <col min="5" max="5" width="8.7265625" style="5"/>
    <col min="6" max="6" width="4.90625" style="5" customWidth="1"/>
    <col min="7" max="7" width="8.81640625" style="5" customWidth="1"/>
    <col min="8" max="8" width="12.6328125" style="5" customWidth="1"/>
    <col min="9" max="9" width="8.90625" style="5" customWidth="1"/>
    <col min="10" max="10" width="8.26953125" style="5" customWidth="1"/>
    <col min="11" max="11" width="11.90625" style="35" customWidth="1"/>
    <col min="12" max="12" width="10.26953125" style="5" customWidth="1"/>
    <col min="13" max="13" width="14.26953125" style="5" customWidth="1"/>
    <col min="14" max="14" width="15.36328125" style="5" customWidth="1"/>
    <col min="15" max="15" width="13.81640625" style="5" customWidth="1"/>
    <col min="16" max="17" width="8.7265625" style="5"/>
    <col min="18" max="18" width="10.7265625" style="5" bestFit="1" customWidth="1"/>
    <col min="19" max="16384" width="8.7265625" style="5"/>
  </cols>
  <sheetData>
    <row r="5" spans="3:17" ht="19" x14ac:dyDescent="0.4">
      <c r="C5" s="1" t="s">
        <v>31</v>
      </c>
      <c r="D5" s="2"/>
      <c r="E5" s="2"/>
      <c r="F5" s="2"/>
      <c r="G5" s="2"/>
      <c r="H5" s="3"/>
      <c r="I5" s="3"/>
      <c r="J5" s="3"/>
      <c r="K5" s="30"/>
      <c r="L5" s="3"/>
      <c r="M5" s="3"/>
      <c r="N5" s="3"/>
      <c r="O5" s="4"/>
      <c r="P5" s="2"/>
    </row>
    <row r="6" spans="3:17" x14ac:dyDescent="0.3">
      <c r="C6" s="6" t="s">
        <v>36</v>
      </c>
      <c r="D6" s="2"/>
      <c r="E6" s="2"/>
      <c r="F6" s="2"/>
      <c r="G6" s="2"/>
      <c r="H6" s="3"/>
      <c r="I6" s="3"/>
      <c r="J6" s="3"/>
      <c r="K6" s="30"/>
      <c r="L6" s="3"/>
      <c r="M6" s="3"/>
      <c r="N6" s="3"/>
      <c r="O6" s="3"/>
      <c r="P6" s="2"/>
    </row>
    <row r="7" spans="3:17" ht="22.5" x14ac:dyDescent="0.45">
      <c r="C7" s="7" t="s">
        <v>46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3:17" x14ac:dyDescent="0.3">
      <c r="C8" s="8" t="s">
        <v>35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3:17" ht="15" customHeight="1" x14ac:dyDescent="0.3">
      <c r="C9" s="2"/>
      <c r="D9" s="2"/>
      <c r="E9" s="2"/>
      <c r="F9" s="2"/>
      <c r="G9" s="2"/>
      <c r="H9" s="3"/>
      <c r="I9" s="3"/>
      <c r="J9" s="3"/>
      <c r="K9" s="30"/>
      <c r="L9" s="3"/>
      <c r="M9" s="3"/>
      <c r="N9" s="3"/>
      <c r="O9" s="3"/>
      <c r="P9" s="2"/>
    </row>
    <row r="10" spans="3:17" ht="56" x14ac:dyDescent="0.3">
      <c r="C10" s="9" t="s">
        <v>9</v>
      </c>
      <c r="D10" s="9" t="s">
        <v>1</v>
      </c>
      <c r="E10" s="9" t="s">
        <v>0</v>
      </c>
      <c r="F10" s="9" t="s">
        <v>10</v>
      </c>
      <c r="G10" s="10" t="s">
        <v>11</v>
      </c>
      <c r="H10" s="11" t="s">
        <v>12</v>
      </c>
      <c r="I10" s="11" t="s">
        <v>28</v>
      </c>
      <c r="J10" s="11" t="s">
        <v>29</v>
      </c>
      <c r="K10" s="31" t="s">
        <v>13</v>
      </c>
      <c r="L10" s="11" t="s">
        <v>32</v>
      </c>
      <c r="M10" s="12" t="s">
        <v>33</v>
      </c>
      <c r="N10" s="12" t="s">
        <v>34</v>
      </c>
      <c r="O10" s="12" t="s">
        <v>14</v>
      </c>
      <c r="P10" s="12" t="s">
        <v>2</v>
      </c>
      <c r="Q10" s="12" t="s">
        <v>3</v>
      </c>
    </row>
    <row r="11" spans="3:17" ht="22" customHeight="1" x14ac:dyDescent="0.3">
      <c r="C11" s="13" t="s">
        <v>15</v>
      </c>
      <c r="D11" s="13" t="s">
        <v>16</v>
      </c>
      <c r="E11" s="13" t="s">
        <v>17</v>
      </c>
      <c r="F11" s="13"/>
      <c r="G11" s="14" t="s">
        <v>18</v>
      </c>
      <c r="H11" s="15" t="s">
        <v>19</v>
      </c>
      <c r="I11" s="15" t="s">
        <v>20</v>
      </c>
      <c r="J11" s="15" t="s">
        <v>30</v>
      </c>
      <c r="K11" s="32" t="s">
        <v>21</v>
      </c>
      <c r="L11" s="15" t="s">
        <v>37</v>
      </c>
      <c r="M11" s="15" t="s">
        <v>38</v>
      </c>
      <c r="N11" s="15" t="s">
        <v>39</v>
      </c>
      <c r="O11" s="15" t="s">
        <v>40</v>
      </c>
      <c r="P11" s="15" t="s">
        <v>41</v>
      </c>
      <c r="Q11" s="15" t="s">
        <v>42</v>
      </c>
    </row>
    <row r="12" spans="3:17" ht="26.5" customHeight="1" x14ac:dyDescent="0.3">
      <c r="C12" s="24">
        <v>1</v>
      </c>
      <c r="D12" s="16" t="s">
        <v>5</v>
      </c>
      <c r="E12" s="16" t="s">
        <v>4</v>
      </c>
      <c r="F12" s="16">
        <v>2</v>
      </c>
      <c r="G12" s="17">
        <v>43480</v>
      </c>
      <c r="H12" s="16">
        <v>26000000</v>
      </c>
      <c r="I12" s="25">
        <v>24</v>
      </c>
      <c r="J12" s="26">
        <v>731</v>
      </c>
      <c r="K12" s="33">
        <v>0</v>
      </c>
      <c r="L12" s="26">
        <f>31-15+1</f>
        <v>17</v>
      </c>
      <c r="M12" s="26">
        <f>H12/J12*L12</f>
        <v>604651.16279069765</v>
      </c>
      <c r="N12" s="26">
        <f>K12+M12</f>
        <v>604651.16279069765</v>
      </c>
      <c r="O12" s="26">
        <f>H12-N12</f>
        <v>25395348.837209303</v>
      </c>
      <c r="P12" s="16" t="s">
        <v>6</v>
      </c>
      <c r="Q12" s="16">
        <v>642</v>
      </c>
    </row>
    <row r="13" spans="3:17" ht="28" x14ac:dyDescent="0.3">
      <c r="C13" s="24">
        <v>2</v>
      </c>
      <c r="D13" s="16" t="s">
        <v>8</v>
      </c>
      <c r="E13" s="16" t="s">
        <v>7</v>
      </c>
      <c r="F13" s="16">
        <v>6</v>
      </c>
      <c r="G13" s="17">
        <v>43485</v>
      </c>
      <c r="H13" s="16">
        <v>84000000</v>
      </c>
      <c r="I13" s="25">
        <v>15</v>
      </c>
      <c r="J13" s="26">
        <v>456</v>
      </c>
      <c r="K13" s="33">
        <v>0</v>
      </c>
      <c r="L13" s="26">
        <f>31-20+1</f>
        <v>12</v>
      </c>
      <c r="M13" s="26">
        <f>H13/J13*L13</f>
        <v>2210526.3157894737</v>
      </c>
      <c r="N13" s="26">
        <f>K13+M13</f>
        <v>2210526.3157894737</v>
      </c>
      <c r="O13" s="26">
        <f>H13-N13</f>
        <v>81789473.684210524</v>
      </c>
      <c r="P13" s="16" t="s">
        <v>6</v>
      </c>
      <c r="Q13" s="16">
        <v>642</v>
      </c>
    </row>
    <row r="14" spans="3:17" x14ac:dyDescent="0.3">
      <c r="C14" s="27"/>
      <c r="D14" s="28" t="s">
        <v>22</v>
      </c>
      <c r="E14" s="27"/>
      <c r="F14" s="27"/>
      <c r="G14" s="27"/>
      <c r="H14" s="29">
        <f>SUM(H12:H13)</f>
        <v>110000000</v>
      </c>
      <c r="I14" s="29">
        <f>SUM(I12:I13)</f>
        <v>39</v>
      </c>
      <c r="J14" s="29">
        <f>SUM(J12:J13)</f>
        <v>1187</v>
      </c>
      <c r="K14" s="34">
        <f>SUM(K12:K13)</f>
        <v>0</v>
      </c>
      <c r="L14" s="29"/>
      <c r="M14" s="29">
        <f>SUM(M12:M13)</f>
        <v>2815177.4785801712</v>
      </c>
      <c r="N14" s="29">
        <f>SUM(N12:N13)</f>
        <v>2815177.4785801712</v>
      </c>
      <c r="O14" s="29">
        <f>SUM(O12:O13)</f>
        <v>107184822.52141982</v>
      </c>
      <c r="P14" s="18"/>
      <c r="Q14" s="18"/>
    </row>
    <row r="15" spans="3:17" x14ac:dyDescent="0.3">
      <c r="C15" s="2"/>
      <c r="D15" s="2"/>
      <c r="E15" s="2"/>
      <c r="F15" s="2"/>
      <c r="G15" s="2"/>
      <c r="H15" s="3"/>
      <c r="I15" s="3"/>
      <c r="J15" s="3"/>
      <c r="K15" s="30"/>
      <c r="L15" s="3"/>
      <c r="M15" s="3"/>
      <c r="N15" s="3"/>
      <c r="O15" s="3"/>
      <c r="P15" s="2"/>
    </row>
    <row r="16" spans="3:17" x14ac:dyDescent="0.3">
      <c r="C16" s="2"/>
      <c r="D16" s="2"/>
      <c r="E16" s="2"/>
      <c r="F16" s="2"/>
      <c r="G16" s="2"/>
      <c r="H16" s="3"/>
      <c r="I16" s="3"/>
      <c r="J16" s="3"/>
      <c r="K16" s="30"/>
      <c r="L16" s="3"/>
      <c r="M16" s="19" t="s">
        <v>43</v>
      </c>
      <c r="N16" s="19"/>
      <c r="O16" s="19"/>
      <c r="P16" s="2"/>
    </row>
    <row r="17" spans="3:17" x14ac:dyDescent="0.3">
      <c r="C17" s="2"/>
      <c r="D17" s="20" t="s">
        <v>23</v>
      </c>
      <c r="E17" s="2"/>
      <c r="F17" s="2"/>
      <c r="G17" s="2"/>
      <c r="H17" s="21" t="s">
        <v>24</v>
      </c>
      <c r="I17" s="3"/>
      <c r="J17" s="3"/>
      <c r="K17" s="30"/>
      <c r="L17" s="3"/>
      <c r="M17" s="22" t="s">
        <v>25</v>
      </c>
      <c r="N17" s="22"/>
      <c r="O17" s="22"/>
      <c r="P17" s="2"/>
    </row>
    <row r="18" spans="3:17" x14ac:dyDescent="0.3">
      <c r="C18" s="2"/>
      <c r="D18" s="23" t="s">
        <v>26</v>
      </c>
      <c r="E18" s="2"/>
      <c r="F18" s="2"/>
      <c r="G18" s="2"/>
      <c r="H18" s="23" t="s">
        <v>26</v>
      </c>
      <c r="I18" s="3"/>
      <c r="J18" s="3"/>
      <c r="K18" s="30"/>
      <c r="L18" s="3"/>
      <c r="M18" s="19" t="s">
        <v>27</v>
      </c>
      <c r="N18" s="19"/>
      <c r="O18" s="19"/>
      <c r="P18" s="2"/>
    </row>
    <row r="19" spans="3:17" x14ac:dyDescent="0.3">
      <c r="C19" s="2"/>
      <c r="D19" s="2"/>
      <c r="E19" s="2"/>
      <c r="F19" s="2"/>
      <c r="G19" s="2"/>
      <c r="H19" s="3"/>
      <c r="I19" s="3"/>
      <c r="J19" s="3"/>
      <c r="K19" s="30"/>
      <c r="L19" s="3"/>
      <c r="M19" s="3"/>
      <c r="N19" s="3"/>
      <c r="O19" s="3"/>
      <c r="P19" s="2"/>
    </row>
    <row r="25" spans="3:17" ht="19" x14ac:dyDescent="0.4">
      <c r="C25" s="1" t="s">
        <v>31</v>
      </c>
      <c r="D25" s="2"/>
      <c r="E25" s="2"/>
      <c r="F25" s="2"/>
      <c r="G25" s="2"/>
      <c r="H25" s="3"/>
      <c r="I25" s="3"/>
      <c r="J25" s="3"/>
      <c r="K25" s="30"/>
      <c r="L25" s="3"/>
      <c r="M25" s="3"/>
      <c r="N25" s="3"/>
      <c r="O25" s="4"/>
      <c r="P25" s="2"/>
    </row>
    <row r="26" spans="3:17" x14ac:dyDescent="0.3">
      <c r="C26" s="6" t="s">
        <v>36</v>
      </c>
      <c r="D26" s="2"/>
      <c r="E26" s="2"/>
      <c r="F26" s="2"/>
      <c r="G26" s="2"/>
      <c r="H26" s="3"/>
      <c r="I26" s="3"/>
      <c r="J26" s="3"/>
      <c r="K26" s="30"/>
      <c r="L26" s="3"/>
      <c r="M26" s="3"/>
      <c r="N26" s="3"/>
      <c r="O26" s="3"/>
      <c r="P26" s="2"/>
    </row>
    <row r="27" spans="3:17" ht="22.5" x14ac:dyDescent="0.45">
      <c r="C27" s="7" t="s">
        <v>46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3:17" x14ac:dyDescent="0.3">
      <c r="C28" s="8" t="s">
        <v>44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3:17" x14ac:dyDescent="0.3">
      <c r="C29" s="2"/>
      <c r="D29" s="2"/>
      <c r="E29" s="2"/>
      <c r="F29" s="2"/>
      <c r="G29" s="2"/>
      <c r="H29" s="3"/>
      <c r="I29" s="3"/>
      <c r="J29" s="3"/>
      <c r="K29" s="30"/>
      <c r="L29" s="3"/>
      <c r="M29" s="3"/>
      <c r="N29" s="3"/>
      <c r="O29" s="3"/>
      <c r="P29" s="2"/>
    </row>
    <row r="30" spans="3:17" ht="56" x14ac:dyDescent="0.3">
      <c r="C30" s="9" t="s">
        <v>9</v>
      </c>
      <c r="D30" s="9" t="s">
        <v>1</v>
      </c>
      <c r="E30" s="9" t="s">
        <v>0</v>
      </c>
      <c r="F30" s="9" t="s">
        <v>10</v>
      </c>
      <c r="G30" s="10" t="s">
        <v>11</v>
      </c>
      <c r="H30" s="11" t="s">
        <v>12</v>
      </c>
      <c r="I30" s="11" t="s">
        <v>28</v>
      </c>
      <c r="J30" s="11" t="s">
        <v>29</v>
      </c>
      <c r="K30" s="31" t="s">
        <v>13</v>
      </c>
      <c r="L30" s="11" t="s">
        <v>32</v>
      </c>
      <c r="M30" s="12" t="s">
        <v>33</v>
      </c>
      <c r="N30" s="12" t="s">
        <v>34</v>
      </c>
      <c r="O30" s="12" t="s">
        <v>14</v>
      </c>
      <c r="P30" s="12" t="s">
        <v>2</v>
      </c>
      <c r="Q30" s="12" t="s">
        <v>3</v>
      </c>
    </row>
    <row r="31" spans="3:17" x14ac:dyDescent="0.3">
      <c r="C31" s="13" t="s">
        <v>15</v>
      </c>
      <c r="D31" s="13" t="s">
        <v>16</v>
      </c>
      <c r="E31" s="13" t="s">
        <v>17</v>
      </c>
      <c r="F31" s="13"/>
      <c r="G31" s="14" t="s">
        <v>18</v>
      </c>
      <c r="H31" s="15" t="s">
        <v>19</v>
      </c>
      <c r="I31" s="15" t="s">
        <v>20</v>
      </c>
      <c r="J31" s="15" t="s">
        <v>30</v>
      </c>
      <c r="K31" s="32" t="s">
        <v>21</v>
      </c>
      <c r="L31" s="15" t="s">
        <v>37</v>
      </c>
      <c r="M31" s="15" t="s">
        <v>38</v>
      </c>
      <c r="N31" s="15" t="s">
        <v>39</v>
      </c>
      <c r="O31" s="15" t="s">
        <v>40</v>
      </c>
      <c r="P31" s="15" t="s">
        <v>41</v>
      </c>
      <c r="Q31" s="15" t="s">
        <v>42</v>
      </c>
    </row>
    <row r="32" spans="3:17" ht="28" x14ac:dyDescent="0.3">
      <c r="C32" s="24">
        <v>1</v>
      </c>
      <c r="D32" s="16" t="s">
        <v>5</v>
      </c>
      <c r="E32" s="16" t="s">
        <v>4</v>
      </c>
      <c r="F32" s="16">
        <v>2</v>
      </c>
      <c r="G32" s="17">
        <v>43480</v>
      </c>
      <c r="H32" s="16">
        <v>26000000</v>
      </c>
      <c r="I32" s="25">
        <v>24</v>
      </c>
      <c r="J32" s="26">
        <v>731</v>
      </c>
      <c r="K32" s="33">
        <f>N12</f>
        <v>604651.16279069765</v>
      </c>
      <c r="L32" s="26">
        <v>28</v>
      </c>
      <c r="M32" s="26">
        <f>H32/J32*L32</f>
        <v>995896.03283173731</v>
      </c>
      <c r="N32" s="26">
        <f>K32+M32</f>
        <v>1600547.1956224348</v>
      </c>
      <c r="O32" s="26">
        <f>H32-N32</f>
        <v>24399452.804377563</v>
      </c>
      <c r="P32" s="16" t="s">
        <v>6</v>
      </c>
      <c r="Q32" s="16">
        <v>642</v>
      </c>
    </row>
    <row r="33" spans="3:18" ht="28" x14ac:dyDescent="0.3">
      <c r="C33" s="24">
        <v>2</v>
      </c>
      <c r="D33" s="16" t="s">
        <v>8</v>
      </c>
      <c r="E33" s="16" t="s">
        <v>7</v>
      </c>
      <c r="F33" s="16">
        <v>6</v>
      </c>
      <c r="G33" s="17">
        <v>43485</v>
      </c>
      <c r="H33" s="16">
        <v>84000000</v>
      </c>
      <c r="I33" s="25">
        <v>15</v>
      </c>
      <c r="J33" s="26">
        <v>456</v>
      </c>
      <c r="K33" s="33">
        <f>N13</f>
        <v>2210526.3157894737</v>
      </c>
      <c r="L33" s="26">
        <v>28</v>
      </c>
      <c r="M33" s="26">
        <f>H33/J33*L33</f>
        <v>5157894.7368421052</v>
      </c>
      <c r="N33" s="26">
        <f>K33+M33</f>
        <v>7368421.0526315793</v>
      </c>
      <c r="O33" s="26">
        <f>H33-N33</f>
        <v>76631578.947368413</v>
      </c>
      <c r="P33" s="16" t="s">
        <v>6</v>
      </c>
      <c r="Q33" s="16">
        <v>642</v>
      </c>
    </row>
    <row r="34" spans="3:18" x14ac:dyDescent="0.3">
      <c r="C34" s="27"/>
      <c r="D34" s="28" t="s">
        <v>22</v>
      </c>
      <c r="E34" s="27"/>
      <c r="F34" s="27"/>
      <c r="G34" s="27"/>
      <c r="H34" s="29">
        <f>SUM(H32:H33)</f>
        <v>110000000</v>
      </c>
      <c r="I34" s="29">
        <f>SUM(I32:I33)</f>
        <v>39</v>
      </c>
      <c r="J34" s="29">
        <f>SUM(J32:J33)</f>
        <v>1187</v>
      </c>
      <c r="K34" s="34">
        <f>SUM(K32:K33)</f>
        <v>2815177.4785801712</v>
      </c>
      <c r="L34" s="29"/>
      <c r="M34" s="29">
        <f>SUM(M32:M33)</f>
        <v>6153790.7696738429</v>
      </c>
      <c r="N34" s="29">
        <f>SUM(N32:N33)</f>
        <v>8968968.2482540142</v>
      </c>
      <c r="O34" s="29">
        <f>SUM(O32:O33)</f>
        <v>101031031.75174597</v>
      </c>
      <c r="P34" s="18"/>
      <c r="Q34" s="18"/>
      <c r="R34" s="36"/>
    </row>
    <row r="35" spans="3:18" x14ac:dyDescent="0.3">
      <c r="C35" s="2"/>
      <c r="D35" s="2"/>
      <c r="E35" s="2"/>
      <c r="F35" s="2"/>
      <c r="G35" s="2"/>
      <c r="H35" s="3"/>
      <c r="I35" s="3"/>
      <c r="J35" s="3"/>
      <c r="K35" s="30"/>
      <c r="L35" s="3"/>
      <c r="M35" s="3"/>
      <c r="N35" s="3"/>
      <c r="O35" s="3"/>
      <c r="P35" s="2"/>
    </row>
    <row r="36" spans="3:18" x14ac:dyDescent="0.3">
      <c r="C36" s="2"/>
      <c r="D36" s="2"/>
      <c r="E36" s="2"/>
      <c r="F36" s="2"/>
      <c r="G36" s="2"/>
      <c r="H36" s="3"/>
      <c r="I36" s="3"/>
      <c r="J36" s="3"/>
      <c r="K36" s="30"/>
      <c r="L36" s="3"/>
      <c r="M36" s="19" t="s">
        <v>45</v>
      </c>
      <c r="N36" s="19"/>
      <c r="O36" s="19"/>
      <c r="P36" s="2"/>
    </row>
    <row r="37" spans="3:18" x14ac:dyDescent="0.3">
      <c r="C37" s="2"/>
      <c r="D37" s="20" t="s">
        <v>23</v>
      </c>
      <c r="E37" s="2"/>
      <c r="F37" s="2"/>
      <c r="G37" s="2"/>
      <c r="H37" s="21" t="s">
        <v>24</v>
      </c>
      <c r="I37" s="3"/>
      <c r="J37" s="3"/>
      <c r="K37" s="30"/>
      <c r="L37" s="3"/>
      <c r="M37" s="22" t="s">
        <v>25</v>
      </c>
      <c r="N37" s="22"/>
      <c r="O37" s="22"/>
      <c r="P37" s="2"/>
    </row>
    <row r="38" spans="3:18" x14ac:dyDescent="0.3">
      <c r="C38" s="2"/>
      <c r="D38" s="23" t="s">
        <v>26</v>
      </c>
      <c r="E38" s="2"/>
      <c r="F38" s="2"/>
      <c r="G38" s="2"/>
      <c r="H38" s="23" t="s">
        <v>26</v>
      </c>
      <c r="I38" s="3"/>
      <c r="J38" s="3"/>
      <c r="K38" s="30"/>
      <c r="L38" s="3"/>
      <c r="M38" s="19" t="s">
        <v>27</v>
      </c>
      <c r="N38" s="19"/>
      <c r="O38" s="19"/>
      <c r="P38" s="2"/>
    </row>
  </sheetData>
  <mergeCells count="10">
    <mergeCell ref="C28:P28"/>
    <mergeCell ref="M36:O36"/>
    <mergeCell ref="M37:O37"/>
    <mergeCell ref="M38:O38"/>
    <mergeCell ref="C7:P7"/>
    <mergeCell ref="C8:P8"/>
    <mergeCell ref="M16:O16"/>
    <mergeCell ref="M17:O17"/>
    <mergeCell ref="M18:O18"/>
    <mergeCell ref="C27:P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Bảng PB</vt:lpstr>
    </vt:vector>
  </TitlesOfParts>
  <Company>X-Media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2019-03-16T10:22:12Z</dcterms:created>
  <dcterms:modified xsi:type="dcterms:W3CDTF">2019-03-16T14:27:59Z</dcterms:modified>
</cp:coreProperties>
</file>